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(Расходы)'!$A$5:$H$118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<sst xmlns="http://schemas.openxmlformats.org/spreadsheetml/2006/main" count="222" uniqueCount="93">
  <si>
    <t>Наименование показателя</t>
  </si>
  <si>
    <t>Исполнено</t>
  </si>
  <si>
    <t>Код строки</t>
  </si>
  <si>
    <t>Прочие расходы</t>
  </si>
  <si>
    <t>Лимиты бюджетных обязательств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</si>
  <si>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</si>
  <si>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</si>
  <si>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</si>
  <si>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</si>
  <si>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</si>
  <si>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</si>
  <si>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</si>
  <si>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</si>
  <si>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</si>
  <si>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</si>
  <si>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</si>
  <si>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</si>
  <si>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</si>
  <si>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</si>
  <si>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</si>
  <si>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</si>
  <si>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</si>
  <si>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</si>
  <si>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</si>
  <si>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650.0801.4020082440.119</t>
  </si>
  <si>
    <t>650.0801.4020082440.111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</si>
  <si>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</si>
  <si>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</si>
  <si>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</si>
  <si>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</si>
  <si>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</si>
  <si>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</si>
  <si>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</si>
  <si>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</si>
  <si>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</si>
  <si>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</si>
  <si>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</si>
  <si>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</si>
  <si>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</si>
  <si>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</si>
  <si>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</si>
  <si>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</si>
  <si>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</si>
  <si>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</si>
  <si>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</si>
  <si>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</si>
  <si>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</si>
  <si>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</si>
  <si>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</si>
  <si>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</si>
  <si>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</si>
  <si>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</si>
  <si>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</si>
  <si>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</si>
  <si>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</si>
  <si>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</si>
  <si>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</si>
  <si>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</si>
  <si>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</si>
  <si>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</si>
  <si>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</si>
  <si>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</si>
  <si>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</si>
  <si>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</si>
  <si>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</si>
  <si>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</si>
  <si>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</si>
  <si>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</si>
  <si>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</si>
  <si>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</si>
  <si>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</si>
  <si>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</si>
  <si>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</si>
  <si>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Прочие выплаты, Транспортные услуги Льготный проезд(026.00.00)</t>
  </si>
  <si>
    <t>Итого по лицевому счету 650.01.402.1</t>
  </si>
  <si>
    <t>Итого по лицевому счету 650.01.40.1.1</t>
  </si>
  <si>
    <t>Субсидии на муниципальное задание</t>
  </si>
  <si>
    <t>Субсидии на иные цели</t>
  </si>
  <si>
    <t>650.0801.7001000590.621</t>
  </si>
  <si>
    <t>650.0801.7001000590.622</t>
  </si>
  <si>
    <t>650.0801.7001082580.621</t>
  </si>
  <si>
    <t>650.0801.70010S2580.621</t>
  </si>
  <si>
    <t>650.0409</t>
  </si>
  <si>
    <t>650.0410</t>
  </si>
  <si>
    <t>650.0501</t>
  </si>
  <si>
    <t>650.0503</t>
  </si>
  <si>
    <t>650.0801</t>
  </si>
  <si>
    <t>650.1001</t>
  </si>
  <si>
    <t>650.1105</t>
  </si>
  <si>
    <t>%</t>
  </si>
  <si>
    <t>650.0203.70003|F1180.129</t>
  </si>
  <si>
    <t xml:space="preserve">Транспортные услуги 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</si>
  <si>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01.12.2018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</si>
</sst>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4" xfId="0" applyNumberFormat="1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0" fontId="5" fillId="0" borderId="16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" fillId="35" borderId="0" xfId="0" applyFont="1" applyFill="1" applyAlignment="1">
      <alignment wrapText="1"/>
    </xf>
    <xf numFmtId="0" fontId="2" fillId="35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28" fillId="0" borderId="0" xfId="0" applyNumberFormat="1" applyFont="1" applyAlignment="1">
      <alignment/>
    </xf>
    <xf numFmtId="4" fontId="28" fillId="0" borderId="16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SheetLayoutView="100" zoomScalePageLayoutView="0" workbookViewId="0" topLeftCell="A81">
      <selection activeCell="H122" sqref="H122"/>
    </sheetView>
  </sheetViews>
  <sheetFormatPr defaultColWidth="9.00390625" defaultRowHeight="12.75"/>
  <cols>
    <col min="1" max="1" width="29.00390625" style="1" customWidth="1"/>
    <col min="2" max="2" width="6.75390625" style="1" customWidth="1"/>
    <col min="3" max="3" width="26.25390625" style="1" customWidth="1"/>
    <col min="4" max="4" width="6.00390625" style="1" customWidth="1"/>
    <col min="5" max="5" width="20.00390625" style="1" customWidth="1"/>
    <col min="6" max="6" width="15.75390625" style="1" hidden="1" customWidth="1"/>
    <col min="7" max="7" width="15.75390625" style="1" customWidth="1"/>
    <col min="8" max="8" width="10.125" style="1" customWidth="1"/>
    <col min="9" max="9" width="10.875" style="1" bestFit="1" customWidth="1"/>
    <col min="10" max="10" width="10.875" style="1" hidden="1" customWidth="1"/>
    <col min="11" max="11" width="13.625" style="1" hidden="1" customWidth="1"/>
    <col min="12" max="16384" width="9.125" style="1" customWidth="1"/>
  </cols>
  <sheetData>
    <row r="1" spans="1:8" s="25" customFormat="1" ht="48" customHeight="1">
      <c r="A1" s="30" t="s">
        <v>92</v>
      </c>
      <c r="B1" s="30"/>
      <c r="C1" s="30"/>
      <c r="D1" s="30"/>
      <c r="E1" s="30"/>
      <c r="F1" s="30"/>
      <c r="G1" s="30"/>
      <c r="H1" s="29"/>
    </row>
    <row r="2" spans="1:8" ht="11.25" customHeight="1">
      <c r="A2" s="31" t="s">
        <v>0</v>
      </c>
      <c r="B2" s="31" t="s">
        <v>2</v>
      </c>
      <c r="C2" s="31" t="s">
        <v>5</v>
      </c>
      <c r="D2" s="32" t="s">
        <v>15</v>
      </c>
      <c r="E2" s="31" t="s">
        <v>16</v>
      </c>
      <c r="F2" s="31" t="s">
        <v>4</v>
      </c>
      <c r="G2" s="31" t="s">
        <v>1</v>
      </c>
      <c r="H2" s="31"/>
    </row>
    <row r="3" spans="1:8" ht="67.5">
      <c r="A3" s="31"/>
      <c r="B3" s="31"/>
      <c r="C3" s="31"/>
      <c r="D3" s="33"/>
      <c r="E3" s="31"/>
      <c r="F3" s="31"/>
      <c r="G3" s="4" t="s">
        <v>17</v>
      </c>
      <c r="H3" s="4" t="s">
        <v>89</v>
      </c>
    </row>
    <row r="4" spans="1:8" ht="12" thickBot="1">
      <c r="A4" s="2">
        <v>1</v>
      </c>
      <c r="B4" s="3">
        <f>A4+1</f>
        <v>2</v>
      </c>
      <c r="C4" s="3">
        <f>B4+1</f>
        <v>3</v>
      </c>
      <c r="D4" s="3"/>
      <c r="E4" s="2">
        <f>C4+1</f>
        <v>4</v>
      </c>
      <c r="F4" s="3">
        <f>E4+1</f>
        <v>5</v>
      </c>
      <c r="G4" s="3">
        <f>F4+1</f>
        <v>6</v>
      </c>
      <c r="H4" s="3">
        <f>G4+1</f>
        <v>7</v>
      </c>
    </row>
    <row r="5" spans="1:11" s="5" customFormat="1" ht="15.75">
      <c r="A5" s="9" t="s">
        <v>6</v>
      </c>
      <c r="B5" s="8">
        <v>200</v>
      </c>
      <c r="C5" s="16"/>
      <c r="D5" s="14"/>
      <c r="E5" s="34">
        <f>J5</f>
        <v>19182611.210000005</v>
      </c>
      <c r="F5" s="35">
        <f>F8+F10+F21+F23+F25+F27+F54+F55+F65+F59+F66+F69+F76+F78+F84+F89+F91+F102+F116+F118+F121+F145+F113+F56+F68+F73+F81+F80+F120+F103+F107+F111</f>
        <v>13877491.040000001</v>
      </c>
      <c r="G5" s="35">
        <f>K5</f>
        <v>14919615.760000004</v>
      </c>
      <c r="H5" s="26">
        <f>G5/E5</f>
        <v>0.777767718725505</v>
      </c>
      <c r="I5" s="28"/>
      <c r="J5" s="28">
        <f>E8+E10+E21+E23+E25+E27+E30+E41+E44+E51++E55+E56+E65+E66+E70+E73+E76+E79+E81+E80+E89+E91+E103+E107+E111+E114+E117+E119+E122</f>
        <v>19182611.210000005</v>
      </c>
      <c r="K5" s="28">
        <f>F8+F10+F21+F23+F25+F27+F30+F41+F44+F51++F55+F56+F65+F66+F70+F73+F76+F79+F81+F80+F89+F91+F103+F107+F111+F114+F117+F119+F122</f>
        <v>14919615.760000004</v>
      </c>
    </row>
    <row r="6" spans="1:8" ht="15">
      <c r="A6" s="10" t="s">
        <v>9</v>
      </c>
      <c r="B6" s="8">
        <v>201</v>
      </c>
      <c r="C6" s="8" t="s">
        <v>26</v>
      </c>
      <c r="D6" s="8">
        <v>211</v>
      </c>
      <c r="E6" s="6">
        <v>1571397.52</v>
      </c>
      <c r="F6" s="6">
        <v>1347202.94</v>
      </c>
      <c r="G6" s="6">
        <v>1347202.94</v>
      </c>
      <c r="H6" s="27">
        <f>G6/E6</f>
        <v>0.8573279026175374</v>
      </c>
    </row>
    <row r="7" spans="1:8" ht="15">
      <c r="A7" s="11" t="s">
        <v>8</v>
      </c>
      <c r="B7" s="8">
        <v>202</v>
      </c>
      <c r="C7" s="8" t="s">
        <v>27</v>
      </c>
      <c r="D7" s="8">
        <v>213</v>
      </c>
      <c r="E7" s="6">
        <v>376400</v>
      </c>
      <c r="F7" s="6">
        <v>347351.06</v>
      </c>
      <c r="G7" s="6">
        <v>347351.06</v>
      </c>
      <c r="H7" s="27">
        <f aca="true" t="shared" si="0" ref="H7:H70">G7/E7</f>
        <v>0.9228242826780021</v>
      </c>
    </row>
    <row r="8" spans="1:8" ht="15">
      <c r="A8" s="12" t="s">
        <v>7</v>
      </c>
      <c r="B8" s="8">
        <v>203</v>
      </c>
      <c r="C8" s="8"/>
      <c r="D8" s="15"/>
      <c r="E8" s="7">
        <f>SUM(E6:E7)</f>
        <v>1947797.52</v>
      </c>
      <c r="F8" s="7">
        <f>SUM(F6:F7)</f>
        <v>1694554</v>
      </c>
      <c r="G8" s="7">
        <f>SUM(G6:G7)</f>
        <v>1694554</v>
      </c>
      <c r="H8" s="27">
        <f t="shared" si="0"/>
        <v>0.8699846789002996</v>
      </c>
    </row>
    <row r="9" spans="1:8" ht="30">
      <c r="A9" s="11" t="s">
        <v>14</v>
      </c>
      <c r="B9" s="8">
        <v>204</v>
      </c>
      <c r="C9" s="8" t="s">
        <v>28</v>
      </c>
      <c r="D9" s="8">
        <v>340</v>
      </c>
      <c r="E9" s="6">
        <v>10000</v>
      </c>
      <c r="F9" s="6">
        <v>10000</v>
      </c>
      <c r="G9" s="6">
        <v>10000</v>
      </c>
      <c r="H9" s="27">
        <f t="shared" si="0"/>
        <v>1</v>
      </c>
    </row>
    <row r="10" spans="1:8" ht="15">
      <c r="A10" s="12" t="s">
        <v>7</v>
      </c>
      <c r="B10" s="8">
        <v>205</v>
      </c>
      <c r="C10" s="8"/>
      <c r="D10" s="15"/>
      <c r="E10" s="7">
        <f>SUM(E9)</f>
        <v>10000</v>
      </c>
      <c r="F10" s="7">
        <f>SUM(F9)</f>
        <v>10000</v>
      </c>
      <c r="G10" s="7">
        <f>SUM(G9)</f>
        <v>10000</v>
      </c>
      <c r="H10" s="27">
        <f t="shared" si="0"/>
        <v>1</v>
      </c>
    </row>
    <row r="11" spans="1:8" ht="15">
      <c r="A11" s="10" t="s">
        <v>9</v>
      </c>
      <c r="B11" s="8">
        <v>206</v>
      </c>
      <c r="C11" s="8" t="s">
        <v>29</v>
      </c>
      <c r="D11" s="8">
        <v>211</v>
      </c>
      <c r="E11" s="6">
        <v>5553840</v>
      </c>
      <c r="F11" s="6">
        <v>4766953.3</v>
      </c>
      <c r="G11" s="6">
        <v>4766953.3</v>
      </c>
      <c r="H11" s="27">
        <f t="shared" si="0"/>
        <v>0.8583166421791049</v>
      </c>
    </row>
    <row r="12" spans="1:8" ht="30">
      <c r="A12" s="10" t="s">
        <v>20</v>
      </c>
      <c r="B12" s="8">
        <v>207</v>
      </c>
      <c r="C12" s="8" t="s">
        <v>30</v>
      </c>
      <c r="D12" s="8">
        <v>212</v>
      </c>
      <c r="E12" s="6">
        <v>0</v>
      </c>
      <c r="F12" s="6">
        <v>0</v>
      </c>
      <c r="G12" s="6">
        <v>0</v>
      </c>
      <c r="H12" s="27">
        <v>0</v>
      </c>
    </row>
    <row r="13" spans="1:8" ht="15">
      <c r="A13" s="11" t="s">
        <v>8</v>
      </c>
      <c r="B13" s="8">
        <v>208</v>
      </c>
      <c r="C13" s="8" t="s">
        <v>31</v>
      </c>
      <c r="D13" s="8">
        <v>213</v>
      </c>
      <c r="E13" s="6">
        <v>1897149.4</v>
      </c>
      <c r="F13" s="6">
        <v>1800521.03</v>
      </c>
      <c r="G13" s="6">
        <v>1800521.03</v>
      </c>
      <c r="H13" s="27">
        <f t="shared" si="0"/>
        <v>0.9490665468939874</v>
      </c>
    </row>
    <row r="14" spans="1:8" ht="15">
      <c r="A14" s="11" t="s">
        <v>10</v>
      </c>
      <c r="B14" s="8">
        <v>209</v>
      </c>
      <c r="C14" s="8" t="s">
        <v>32</v>
      </c>
      <c r="D14" s="8">
        <v>221</v>
      </c>
      <c r="E14" s="6">
        <v>23000</v>
      </c>
      <c r="F14" s="6">
        <v>10780</v>
      </c>
      <c r="G14" s="6">
        <v>10780</v>
      </c>
      <c r="H14" s="27">
        <f t="shared" si="0"/>
        <v>0.46869565217391307</v>
      </c>
    </row>
    <row r="15" spans="1:8" ht="30">
      <c r="A15" s="11" t="s">
        <v>12</v>
      </c>
      <c r="B15" s="8">
        <v>210</v>
      </c>
      <c r="C15" s="8" t="s">
        <v>32</v>
      </c>
      <c r="D15" s="8">
        <v>225</v>
      </c>
      <c r="E15" s="6">
        <v>4269</v>
      </c>
      <c r="F15" s="6">
        <v>4269</v>
      </c>
      <c r="G15" s="6">
        <v>4269</v>
      </c>
      <c r="H15" s="27">
        <f t="shared" si="0"/>
        <v>1</v>
      </c>
    </row>
    <row r="16" spans="1:8" ht="15">
      <c r="A16" s="11" t="s">
        <v>13</v>
      </c>
      <c r="B16" s="8">
        <v>211</v>
      </c>
      <c r="C16" s="8" t="s">
        <v>32</v>
      </c>
      <c r="D16" s="8">
        <v>226</v>
      </c>
      <c r="E16" s="6">
        <v>48200</v>
      </c>
      <c r="F16" s="6">
        <v>37374.48</v>
      </c>
      <c r="G16" s="6">
        <v>37374.48</v>
      </c>
      <c r="H16" s="27">
        <f t="shared" si="0"/>
        <v>0.7754041493775934</v>
      </c>
    </row>
    <row r="17" spans="1:8" ht="15">
      <c r="A17" s="11" t="s">
        <v>3</v>
      </c>
      <c r="B17" s="8">
        <v>212</v>
      </c>
      <c r="C17" s="8" t="s">
        <v>32</v>
      </c>
      <c r="D17" s="8">
        <v>296</v>
      </c>
      <c r="E17" s="6">
        <v>36000</v>
      </c>
      <c r="F17" s="6">
        <v>28966.5</v>
      </c>
      <c r="G17" s="6">
        <v>28966.5</v>
      </c>
      <c r="H17" s="27">
        <f t="shared" si="0"/>
        <v>0.804625</v>
      </c>
    </row>
    <row r="18" spans="1:8" ht="15">
      <c r="A18" s="11" t="s">
        <v>3</v>
      </c>
      <c r="B18" s="8">
        <v>213</v>
      </c>
      <c r="C18" s="8" t="s">
        <v>33</v>
      </c>
      <c r="D18" s="8">
        <v>291</v>
      </c>
      <c r="E18" s="20">
        <v>2410.72</v>
      </c>
      <c r="F18" s="6">
        <v>1808.04</v>
      </c>
      <c r="G18" s="6">
        <v>1808.04</v>
      </c>
      <c r="H18" s="27">
        <f t="shared" si="0"/>
        <v>0.75</v>
      </c>
    </row>
    <row r="19" spans="1:8" ht="30">
      <c r="A19" s="11" t="s">
        <v>18</v>
      </c>
      <c r="B19" s="8">
        <v>214</v>
      </c>
      <c r="C19" s="8" t="s">
        <v>32</v>
      </c>
      <c r="D19" s="8">
        <v>310</v>
      </c>
      <c r="E19" s="6">
        <v>19900</v>
      </c>
      <c r="F19" s="6">
        <v>19900</v>
      </c>
      <c r="G19" s="6">
        <v>19900</v>
      </c>
      <c r="H19" s="27">
        <f t="shared" si="0"/>
        <v>1</v>
      </c>
    </row>
    <row r="20" spans="1:8" ht="30">
      <c r="A20" s="11" t="s">
        <v>14</v>
      </c>
      <c r="B20" s="8">
        <v>215</v>
      </c>
      <c r="C20" s="8" t="s">
        <v>32</v>
      </c>
      <c r="D20" s="8">
        <v>340</v>
      </c>
      <c r="E20" s="6">
        <v>51509</v>
      </c>
      <c r="F20" s="6">
        <v>51509</v>
      </c>
      <c r="G20" s="6">
        <v>51509</v>
      </c>
      <c r="H20" s="27">
        <f t="shared" si="0"/>
        <v>1</v>
      </c>
    </row>
    <row r="21" spans="1:8" s="5" customFormat="1" ht="15">
      <c r="A21" s="13" t="s">
        <v>7</v>
      </c>
      <c r="B21" s="8">
        <v>216</v>
      </c>
      <c r="C21" s="19"/>
      <c r="D21" s="15"/>
      <c r="E21" s="7">
        <f>SUM(E11:E20)</f>
        <v>7636278.12</v>
      </c>
      <c r="F21" s="7">
        <f>SUM(F11:F20)</f>
        <v>6722081.350000001</v>
      </c>
      <c r="G21" s="7">
        <f>SUM(G11:G20)</f>
        <v>6722081.350000001</v>
      </c>
      <c r="H21" s="27">
        <f t="shared" si="0"/>
        <v>0.8802824156436042</v>
      </c>
    </row>
    <row r="22" spans="1:8" ht="15">
      <c r="A22" s="11" t="s">
        <v>3</v>
      </c>
      <c r="B22" s="8">
        <v>217</v>
      </c>
      <c r="C22" s="8" t="s">
        <v>34</v>
      </c>
      <c r="D22" s="8">
        <v>251</v>
      </c>
      <c r="E22" s="6">
        <v>1200</v>
      </c>
      <c r="F22" s="6">
        <v>1200</v>
      </c>
      <c r="G22" s="6">
        <v>1200</v>
      </c>
      <c r="H22" s="27">
        <f t="shared" si="0"/>
        <v>1</v>
      </c>
    </row>
    <row r="23" spans="1:8" s="5" customFormat="1" ht="15">
      <c r="A23" s="13" t="s">
        <v>7</v>
      </c>
      <c r="B23" s="8">
        <v>218</v>
      </c>
      <c r="C23" s="19"/>
      <c r="D23" s="15"/>
      <c r="E23" s="7">
        <f>SUM(E22)</f>
        <v>1200</v>
      </c>
      <c r="F23" s="7">
        <f>SUM(F22)</f>
        <v>1200</v>
      </c>
      <c r="G23" s="7">
        <f>SUM(G22)</f>
        <v>1200</v>
      </c>
      <c r="H23" s="27">
        <f t="shared" si="0"/>
        <v>1</v>
      </c>
    </row>
    <row r="24" spans="1:8" ht="15">
      <c r="A24" s="11" t="s">
        <v>3</v>
      </c>
      <c r="B24" s="8">
        <v>219</v>
      </c>
      <c r="C24" s="8" t="s">
        <v>64</v>
      </c>
      <c r="D24" s="8">
        <v>296</v>
      </c>
      <c r="E24" s="6">
        <v>206100</v>
      </c>
      <c r="F24" s="6">
        <v>206100</v>
      </c>
      <c r="G24" s="6">
        <v>206100</v>
      </c>
      <c r="H24" s="27">
        <f t="shared" si="0"/>
        <v>1</v>
      </c>
    </row>
    <row r="25" spans="1:8" s="5" customFormat="1" ht="15">
      <c r="A25" s="13" t="s">
        <v>7</v>
      </c>
      <c r="B25" s="8">
        <v>220</v>
      </c>
      <c r="C25" s="19"/>
      <c r="D25" s="15"/>
      <c r="E25" s="7">
        <f>SUM(E24)</f>
        <v>206100</v>
      </c>
      <c r="F25" s="7">
        <f>SUM(F24)</f>
        <v>206100</v>
      </c>
      <c r="G25" s="7">
        <f>SUM(G24)</f>
        <v>206100</v>
      </c>
      <c r="H25" s="27">
        <f t="shared" si="0"/>
        <v>1</v>
      </c>
    </row>
    <row r="26" spans="1:8" ht="15">
      <c r="A26" s="11" t="s">
        <v>3</v>
      </c>
      <c r="B26" s="8">
        <v>221</v>
      </c>
      <c r="C26" s="8" t="s">
        <v>35</v>
      </c>
      <c r="D26" s="8">
        <v>296</v>
      </c>
      <c r="E26" s="6">
        <v>100000</v>
      </c>
      <c r="F26" s="6">
        <v>0</v>
      </c>
      <c r="G26" s="6">
        <v>0</v>
      </c>
      <c r="H26" s="27">
        <f t="shared" si="0"/>
        <v>0</v>
      </c>
    </row>
    <row r="27" spans="1:8" s="5" customFormat="1" ht="15">
      <c r="A27" s="12" t="s">
        <v>7</v>
      </c>
      <c r="B27" s="8">
        <v>222</v>
      </c>
      <c r="C27" s="15"/>
      <c r="D27" s="15"/>
      <c r="E27" s="7">
        <f>SUM(E26)</f>
        <v>100000</v>
      </c>
      <c r="F27" s="7">
        <f>SUM(F26)</f>
        <v>0</v>
      </c>
      <c r="G27" s="7">
        <f>SUM(G26)</f>
        <v>0</v>
      </c>
      <c r="H27" s="27">
        <f t="shared" si="0"/>
        <v>0</v>
      </c>
    </row>
    <row r="28" spans="1:8" ht="15">
      <c r="A28" s="10" t="s">
        <v>9</v>
      </c>
      <c r="B28" s="8">
        <v>223</v>
      </c>
      <c r="C28" s="8" t="s">
        <v>36</v>
      </c>
      <c r="D28" s="8">
        <v>211</v>
      </c>
      <c r="E28" s="6">
        <v>566770</v>
      </c>
      <c r="F28" s="6">
        <v>506755.71</v>
      </c>
      <c r="G28" s="6">
        <v>506755.71</v>
      </c>
      <c r="H28" s="27">
        <f t="shared" si="0"/>
        <v>0.8941117384476949</v>
      </c>
    </row>
    <row r="29" spans="1:8" ht="15">
      <c r="A29" s="11" t="s">
        <v>8</v>
      </c>
      <c r="B29" s="8">
        <v>224</v>
      </c>
      <c r="C29" s="8" t="s">
        <v>37</v>
      </c>
      <c r="D29" s="8">
        <v>213</v>
      </c>
      <c r="E29" s="6">
        <v>174097.18</v>
      </c>
      <c r="F29" s="6">
        <v>157717.18</v>
      </c>
      <c r="G29" s="6">
        <v>157717.18</v>
      </c>
      <c r="H29" s="27">
        <f t="shared" si="0"/>
        <v>0.905914616193094</v>
      </c>
    </row>
    <row r="30" spans="1:8" s="5" customFormat="1" ht="15">
      <c r="A30" s="12" t="s">
        <v>7</v>
      </c>
      <c r="B30" s="8">
        <v>225</v>
      </c>
      <c r="C30" s="15"/>
      <c r="D30" s="15"/>
      <c r="E30" s="7">
        <f>SUM(E28:E29)</f>
        <v>740867.1799999999</v>
      </c>
      <c r="F30" s="7">
        <f>SUM(F28:F29)</f>
        <v>664472.89</v>
      </c>
      <c r="G30" s="7">
        <f>SUM(G28:G29)</f>
        <v>664472.89</v>
      </c>
      <c r="H30" s="27">
        <f t="shared" si="0"/>
        <v>0.8968853094558732</v>
      </c>
    </row>
    <row r="31" spans="1:8" ht="30">
      <c r="A31" s="10" t="s">
        <v>20</v>
      </c>
      <c r="B31" s="8">
        <v>226</v>
      </c>
      <c r="C31" s="8" t="s">
        <v>41</v>
      </c>
      <c r="D31" s="8">
        <v>212</v>
      </c>
      <c r="E31" s="6">
        <v>377735.21</v>
      </c>
      <c r="F31" s="6">
        <v>377735.21</v>
      </c>
      <c r="G31" s="6">
        <v>377735.21</v>
      </c>
      <c r="H31" s="27">
        <f t="shared" si="0"/>
        <v>1</v>
      </c>
    </row>
    <row r="32" spans="1:8" ht="15">
      <c r="A32" s="10" t="s">
        <v>91</v>
      </c>
      <c r="B32" s="8">
        <v>227</v>
      </c>
      <c r="C32" s="8" t="s">
        <v>41</v>
      </c>
      <c r="D32" s="8">
        <v>222</v>
      </c>
      <c r="E32" s="6">
        <v>14925</v>
      </c>
      <c r="F32" s="20">
        <v>14925</v>
      </c>
      <c r="G32" s="20">
        <v>14925</v>
      </c>
      <c r="H32" s="27">
        <f t="shared" si="0"/>
        <v>1</v>
      </c>
    </row>
    <row r="33" spans="1:8" ht="45">
      <c r="A33" s="10" t="s">
        <v>73</v>
      </c>
      <c r="B33" s="8">
        <v>227</v>
      </c>
      <c r="C33" s="8" t="s">
        <v>41</v>
      </c>
      <c r="D33" s="8">
        <v>212</v>
      </c>
      <c r="E33" s="6">
        <v>224747.7</v>
      </c>
      <c r="F33" s="20">
        <v>217484.39</v>
      </c>
      <c r="G33" s="20">
        <v>217484.39</v>
      </c>
      <c r="H33" s="27">
        <f t="shared" si="0"/>
        <v>0.9676823834014764</v>
      </c>
    </row>
    <row r="34" spans="1:8" ht="15">
      <c r="A34" s="11" t="s">
        <v>11</v>
      </c>
      <c r="B34" s="8">
        <v>228</v>
      </c>
      <c r="C34" s="8" t="s">
        <v>39</v>
      </c>
      <c r="D34" s="8">
        <v>223</v>
      </c>
      <c r="E34" s="6">
        <v>72700</v>
      </c>
      <c r="F34" s="6">
        <v>52931.37</v>
      </c>
      <c r="G34" s="6">
        <v>52931.37</v>
      </c>
      <c r="H34" s="27">
        <f t="shared" si="0"/>
        <v>0.7280793672627236</v>
      </c>
    </row>
    <row r="35" spans="1:8" ht="30">
      <c r="A35" s="11" t="s">
        <v>12</v>
      </c>
      <c r="B35" s="8">
        <v>229</v>
      </c>
      <c r="C35" s="8" t="s">
        <v>39</v>
      </c>
      <c r="D35" s="8">
        <v>225</v>
      </c>
      <c r="E35" s="6">
        <v>67248</v>
      </c>
      <c r="F35" s="6">
        <v>56436</v>
      </c>
      <c r="G35" s="6">
        <v>56436</v>
      </c>
      <c r="H35" s="27">
        <f t="shared" si="0"/>
        <v>0.8392219842969307</v>
      </c>
    </row>
    <row r="36" spans="1:8" ht="15">
      <c r="A36" s="10" t="s">
        <v>13</v>
      </c>
      <c r="B36" s="8">
        <v>230</v>
      </c>
      <c r="C36" s="8" t="s">
        <v>39</v>
      </c>
      <c r="D36" s="8">
        <v>226</v>
      </c>
      <c r="E36" s="6">
        <v>185157.66</v>
      </c>
      <c r="F36" s="6">
        <v>185157.66</v>
      </c>
      <c r="G36" s="6">
        <v>185157.66</v>
      </c>
      <c r="H36" s="27">
        <v>0</v>
      </c>
    </row>
    <row r="37" spans="1:8" ht="15">
      <c r="A37" s="10" t="s">
        <v>13</v>
      </c>
      <c r="B37" s="8">
        <v>231</v>
      </c>
      <c r="C37" s="8" t="s">
        <v>39</v>
      </c>
      <c r="D37" s="8">
        <v>226</v>
      </c>
      <c r="E37" s="6">
        <v>0</v>
      </c>
      <c r="F37" s="6">
        <v>0</v>
      </c>
      <c r="G37" s="6">
        <v>0</v>
      </c>
      <c r="H37" s="27">
        <v>0</v>
      </c>
    </row>
    <row r="38" spans="1:8" ht="15">
      <c r="A38" s="11" t="s">
        <v>3</v>
      </c>
      <c r="B38" s="8">
        <v>232</v>
      </c>
      <c r="C38" s="8" t="s">
        <v>40</v>
      </c>
      <c r="D38" s="8">
        <v>296</v>
      </c>
      <c r="E38" s="6">
        <v>15000</v>
      </c>
      <c r="F38" s="6">
        <v>15000</v>
      </c>
      <c r="G38" s="6">
        <v>15000</v>
      </c>
      <c r="H38" s="27">
        <f t="shared" si="0"/>
        <v>1</v>
      </c>
    </row>
    <row r="39" spans="1:8" ht="30">
      <c r="A39" s="11" t="s">
        <v>14</v>
      </c>
      <c r="B39" s="8">
        <v>233</v>
      </c>
      <c r="C39" s="8" t="s">
        <v>39</v>
      </c>
      <c r="D39" s="8">
        <v>340</v>
      </c>
      <c r="E39" s="6">
        <v>9800</v>
      </c>
      <c r="F39" s="6">
        <v>9800</v>
      </c>
      <c r="G39" s="6">
        <v>9800</v>
      </c>
      <c r="H39" s="27">
        <v>0</v>
      </c>
    </row>
    <row r="40" spans="1:8" s="5" customFormat="1" ht="15">
      <c r="A40" s="11" t="s">
        <v>3</v>
      </c>
      <c r="B40" s="8">
        <v>234</v>
      </c>
      <c r="C40" s="8" t="s">
        <v>39</v>
      </c>
      <c r="D40" s="8">
        <v>290</v>
      </c>
      <c r="E40" s="6">
        <v>0</v>
      </c>
      <c r="F40" s="6">
        <v>0</v>
      </c>
      <c r="G40" s="6">
        <v>0</v>
      </c>
      <c r="H40" s="27">
        <v>0</v>
      </c>
    </row>
    <row r="41" spans="1:8" ht="15">
      <c r="A41" s="12" t="s">
        <v>7</v>
      </c>
      <c r="B41" s="8">
        <v>235</v>
      </c>
      <c r="C41" s="15"/>
      <c r="D41" s="15"/>
      <c r="E41" s="7">
        <f>SUM(E31:E40)</f>
        <v>967313.5700000001</v>
      </c>
      <c r="F41" s="7">
        <f>SUM(F31:F40)</f>
        <v>929469.6300000001</v>
      </c>
      <c r="G41" s="7">
        <f>SUM(G31:G40)</f>
        <v>929469.6300000001</v>
      </c>
      <c r="H41" s="27">
        <f t="shared" si="0"/>
        <v>0.9608772778820833</v>
      </c>
    </row>
    <row r="42" spans="1:8" ht="15">
      <c r="A42" s="10" t="s">
        <v>13</v>
      </c>
      <c r="B42" s="8">
        <v>236</v>
      </c>
      <c r="C42" s="8" t="s">
        <v>38</v>
      </c>
      <c r="D42" s="8">
        <v>226</v>
      </c>
      <c r="E42" s="6">
        <v>32000</v>
      </c>
      <c r="F42" s="6">
        <v>32000</v>
      </c>
      <c r="G42" s="6">
        <v>32000</v>
      </c>
      <c r="H42" s="27">
        <f t="shared" si="0"/>
        <v>1</v>
      </c>
    </row>
    <row r="43" spans="1:8" s="5" customFormat="1" ht="15">
      <c r="A43" s="10" t="s">
        <v>13</v>
      </c>
      <c r="B43" s="8">
        <v>237</v>
      </c>
      <c r="C43" s="8" t="s">
        <v>38</v>
      </c>
      <c r="D43" s="8">
        <v>226</v>
      </c>
      <c r="E43" s="6">
        <v>25177</v>
      </c>
      <c r="F43" s="6">
        <v>25177</v>
      </c>
      <c r="G43" s="6">
        <v>25177</v>
      </c>
      <c r="H43" s="27">
        <f t="shared" si="0"/>
        <v>1</v>
      </c>
    </row>
    <row r="44" spans="1:8" ht="15">
      <c r="A44" s="12" t="s">
        <v>7</v>
      </c>
      <c r="B44" s="8">
        <v>238</v>
      </c>
      <c r="C44" s="15"/>
      <c r="D44" s="15"/>
      <c r="E44" s="7">
        <f>SUM(E42:E43)</f>
        <v>57177</v>
      </c>
      <c r="F44" s="7">
        <f>SUM(F42:F43)</f>
        <v>57177</v>
      </c>
      <c r="G44" s="7">
        <f>SUM(G42:G43)</f>
        <v>57177</v>
      </c>
      <c r="H44" s="27">
        <v>0</v>
      </c>
    </row>
    <row r="45" spans="1:8" ht="30">
      <c r="A45" s="11" t="s">
        <v>12</v>
      </c>
      <c r="B45" s="8">
        <v>239</v>
      </c>
      <c r="C45" s="8" t="s">
        <v>42</v>
      </c>
      <c r="D45" s="8">
        <v>225</v>
      </c>
      <c r="E45" s="6">
        <v>0</v>
      </c>
      <c r="F45" s="6">
        <v>0</v>
      </c>
      <c r="G45" s="6">
        <v>0</v>
      </c>
      <c r="H45" s="27">
        <v>0</v>
      </c>
    </row>
    <row r="46" spans="1:8" ht="15">
      <c r="A46" s="10" t="s">
        <v>13</v>
      </c>
      <c r="B46" s="8">
        <v>240</v>
      </c>
      <c r="C46" s="8" t="s">
        <v>42</v>
      </c>
      <c r="D46" s="8">
        <v>226</v>
      </c>
      <c r="E46" s="6">
        <v>57977.12</v>
      </c>
      <c r="F46" s="6">
        <v>56627.12</v>
      </c>
      <c r="G46" s="6">
        <v>56627.12</v>
      </c>
      <c r="H46" s="27">
        <f t="shared" si="0"/>
        <v>0.9767149523812152</v>
      </c>
    </row>
    <row r="47" spans="1:8" ht="15">
      <c r="A47" s="11" t="s">
        <v>3</v>
      </c>
      <c r="B47" s="8">
        <v>241</v>
      </c>
      <c r="C47" s="8" t="s">
        <v>43</v>
      </c>
      <c r="D47" s="8">
        <v>291</v>
      </c>
      <c r="E47" s="6">
        <v>92261</v>
      </c>
      <c r="F47" s="6">
        <v>92261</v>
      </c>
      <c r="G47" s="6">
        <v>92261</v>
      </c>
      <c r="H47" s="27">
        <f t="shared" si="0"/>
        <v>1</v>
      </c>
    </row>
    <row r="48" spans="1:8" ht="15">
      <c r="A48" s="11" t="s">
        <v>23</v>
      </c>
      <c r="B48" s="8">
        <v>242</v>
      </c>
      <c r="C48" s="8" t="s">
        <v>44</v>
      </c>
      <c r="D48" s="8">
        <v>291</v>
      </c>
      <c r="E48" s="6">
        <v>33452.96</v>
      </c>
      <c r="F48" s="6">
        <v>33452.96</v>
      </c>
      <c r="G48" s="6">
        <v>33452.96</v>
      </c>
      <c r="H48" s="27">
        <v>0</v>
      </c>
    </row>
    <row r="49" spans="1:8" ht="30">
      <c r="A49" s="11" t="s">
        <v>18</v>
      </c>
      <c r="B49" s="8">
        <v>243</v>
      </c>
      <c r="C49" s="8" t="s">
        <v>42</v>
      </c>
      <c r="D49" s="8">
        <v>310</v>
      </c>
      <c r="E49" s="6">
        <v>0</v>
      </c>
      <c r="F49" s="6">
        <v>0</v>
      </c>
      <c r="G49" s="6">
        <v>0</v>
      </c>
      <c r="H49" s="27">
        <v>0</v>
      </c>
    </row>
    <row r="50" spans="1:8" s="5" customFormat="1" ht="30">
      <c r="A50" s="11" t="s">
        <v>14</v>
      </c>
      <c r="B50" s="8">
        <v>244</v>
      </c>
      <c r="C50" s="8" t="s">
        <v>42</v>
      </c>
      <c r="D50" s="8">
        <v>340</v>
      </c>
      <c r="E50" s="6">
        <v>417121.94</v>
      </c>
      <c r="F50" s="6">
        <v>417121.94</v>
      </c>
      <c r="G50" s="6">
        <v>417121.94</v>
      </c>
      <c r="H50" s="27">
        <f t="shared" si="0"/>
        <v>1</v>
      </c>
    </row>
    <row r="51" spans="1:8" ht="15">
      <c r="A51" s="12" t="s">
        <v>7</v>
      </c>
      <c r="B51" s="8">
        <v>245</v>
      </c>
      <c r="C51" s="15"/>
      <c r="D51" s="15"/>
      <c r="E51" s="7">
        <f>SUM(E45:E50)</f>
        <v>600813.02</v>
      </c>
      <c r="F51" s="7">
        <f>SUM(F45:F50)</f>
        <v>599463.02</v>
      </c>
      <c r="G51" s="7">
        <f>SUM(G45:G50)</f>
        <v>599463.02</v>
      </c>
      <c r="H51" s="27">
        <v>0</v>
      </c>
    </row>
    <row r="52" spans="1:8" s="5" customFormat="1" ht="15">
      <c r="A52" s="11" t="s">
        <v>3</v>
      </c>
      <c r="B52" s="8">
        <v>246</v>
      </c>
      <c r="C52" s="8" t="s">
        <v>45</v>
      </c>
      <c r="D52" s="8">
        <v>296</v>
      </c>
      <c r="E52" s="6">
        <v>0</v>
      </c>
      <c r="F52" s="6">
        <v>0</v>
      </c>
      <c r="G52" s="6">
        <v>0</v>
      </c>
      <c r="H52" s="27">
        <v>0</v>
      </c>
    </row>
    <row r="53" spans="1:8" s="5" customFormat="1" ht="15">
      <c r="A53" s="12" t="s">
        <v>7</v>
      </c>
      <c r="B53" s="8">
        <v>247</v>
      </c>
      <c r="C53" s="15"/>
      <c r="D53" s="15"/>
      <c r="E53" s="7">
        <f>E52</f>
        <v>0</v>
      </c>
      <c r="F53" s="7">
        <f>F52</f>
        <v>0</v>
      </c>
      <c r="G53" s="7">
        <f>G52</f>
        <v>0</v>
      </c>
      <c r="H53" s="27">
        <v>0</v>
      </c>
    </row>
    <row r="54" spans="1:8" ht="15">
      <c r="A54" s="12" t="s">
        <v>7</v>
      </c>
      <c r="B54" s="8">
        <v>248</v>
      </c>
      <c r="C54" s="21" t="s">
        <v>65</v>
      </c>
      <c r="D54" s="15"/>
      <c r="E54" s="7">
        <f>E53+E51+E44+E41+E30</f>
        <v>2366170.77</v>
      </c>
      <c r="F54" s="7">
        <f>F53+F51+F44+F41+F30</f>
        <v>2250582.54</v>
      </c>
      <c r="G54" s="7">
        <f>G53+G51+G44+G41+G30</f>
        <v>2250582.54</v>
      </c>
      <c r="H54" s="27">
        <f t="shared" si="0"/>
        <v>0.9511496670208635</v>
      </c>
    </row>
    <row r="55" spans="1:8" ht="15">
      <c r="A55" s="10" t="s">
        <v>9</v>
      </c>
      <c r="B55" s="8">
        <v>249</v>
      </c>
      <c r="C55" s="8" t="s">
        <v>46</v>
      </c>
      <c r="D55" s="8">
        <v>211</v>
      </c>
      <c r="E55" s="6">
        <v>319300</v>
      </c>
      <c r="F55" s="6">
        <v>302500</v>
      </c>
      <c r="G55" s="6">
        <v>302500</v>
      </c>
      <c r="H55" s="27">
        <f t="shared" si="0"/>
        <v>0.9473849044785468</v>
      </c>
    </row>
    <row r="56" spans="1:8" s="5" customFormat="1" ht="15">
      <c r="A56" s="11" t="s">
        <v>8</v>
      </c>
      <c r="B56" s="8">
        <v>250</v>
      </c>
      <c r="C56" s="8" t="s">
        <v>47</v>
      </c>
      <c r="D56" s="8">
        <v>213</v>
      </c>
      <c r="E56" s="6">
        <v>96500</v>
      </c>
      <c r="F56" s="6">
        <v>91300</v>
      </c>
      <c r="G56" s="6">
        <v>91300</v>
      </c>
      <c r="H56" s="27">
        <f t="shared" si="0"/>
        <v>0.9461139896373058</v>
      </c>
    </row>
    <row r="57" spans="1:8" ht="15" hidden="1">
      <c r="A57" s="12" t="s">
        <v>7</v>
      </c>
      <c r="B57" s="8">
        <v>251</v>
      </c>
      <c r="C57" s="15"/>
      <c r="D57" s="15"/>
      <c r="E57" s="7">
        <f>SUM(E55:E56)</f>
        <v>415800</v>
      </c>
      <c r="F57" s="7">
        <f>SUM(F55:F56)</f>
        <v>393800</v>
      </c>
      <c r="G57" s="7">
        <f>SUM(G55:G56)</f>
        <v>393800</v>
      </c>
      <c r="H57" s="27">
        <f t="shared" si="0"/>
        <v>0.9470899470899471</v>
      </c>
    </row>
    <row r="58" spans="1:8" ht="15" hidden="1">
      <c r="A58" s="10" t="s">
        <v>9</v>
      </c>
      <c r="B58" s="8">
        <v>249</v>
      </c>
      <c r="C58" s="8" t="s">
        <v>60</v>
      </c>
      <c r="D58" s="8">
        <v>211</v>
      </c>
      <c r="E58" s="6">
        <v>289560</v>
      </c>
      <c r="F58" s="6">
        <v>159730.75</v>
      </c>
      <c r="G58" s="6">
        <v>159730.75</v>
      </c>
      <c r="H58" s="27">
        <f t="shared" si="0"/>
        <v>0.5516326495372289</v>
      </c>
    </row>
    <row r="59" spans="1:8" ht="15" hidden="1">
      <c r="A59" s="11" t="s">
        <v>8</v>
      </c>
      <c r="B59" s="8">
        <v>250</v>
      </c>
      <c r="C59" s="8" t="s">
        <v>90</v>
      </c>
      <c r="D59" s="8">
        <v>213</v>
      </c>
      <c r="E59" s="6">
        <v>87502.13</v>
      </c>
      <c r="F59" s="6">
        <v>34579.87</v>
      </c>
      <c r="G59" s="6">
        <v>34579.87</v>
      </c>
      <c r="H59" s="27">
        <f t="shared" si="0"/>
        <v>0.3951888942589169</v>
      </c>
    </row>
    <row r="60" spans="1:8" s="5" customFormat="1" ht="15" hidden="1">
      <c r="A60" s="12" t="s">
        <v>7</v>
      </c>
      <c r="B60" s="8">
        <v>251</v>
      </c>
      <c r="C60" s="15"/>
      <c r="D60" s="15"/>
      <c r="E60" s="7">
        <f>SUM(E58:E59)</f>
        <v>377062.13</v>
      </c>
      <c r="F60" s="7">
        <f>SUM(F58:F59)</f>
        <v>194310.62</v>
      </c>
      <c r="G60" s="7">
        <f>SUM(G58:G59)</f>
        <v>194310.62</v>
      </c>
      <c r="H60" s="27">
        <f t="shared" si="0"/>
        <v>0.5153278585680297</v>
      </c>
    </row>
    <row r="61" spans="1:8" ht="15">
      <c r="A61" s="10" t="s">
        <v>9</v>
      </c>
      <c r="B61" s="8">
        <v>252</v>
      </c>
      <c r="C61" s="8" t="s">
        <v>60</v>
      </c>
      <c r="D61" s="8">
        <v>211</v>
      </c>
      <c r="E61" s="6">
        <v>0</v>
      </c>
      <c r="F61" s="6"/>
      <c r="G61" s="6"/>
      <c r="H61" s="27">
        <v>0</v>
      </c>
    </row>
    <row r="62" spans="1:8" ht="15">
      <c r="A62" s="11" t="s">
        <v>8</v>
      </c>
      <c r="B62" s="8">
        <v>253</v>
      </c>
      <c r="C62" s="8" t="s">
        <v>61</v>
      </c>
      <c r="D62" s="8">
        <v>213</v>
      </c>
      <c r="E62" s="6"/>
      <c r="F62" s="6"/>
      <c r="G62" s="6"/>
      <c r="H62" s="27">
        <v>0</v>
      </c>
    </row>
    <row r="63" spans="1:8" s="5" customFormat="1" ht="30">
      <c r="A63" s="11" t="s">
        <v>14</v>
      </c>
      <c r="B63" s="8">
        <v>254</v>
      </c>
      <c r="C63" s="8" t="s">
        <v>63</v>
      </c>
      <c r="D63" s="8">
        <v>340</v>
      </c>
      <c r="E63" s="6">
        <v>0</v>
      </c>
      <c r="F63" s="6">
        <v>0</v>
      </c>
      <c r="G63" s="6">
        <v>0</v>
      </c>
      <c r="H63" s="27">
        <v>0</v>
      </c>
    </row>
    <row r="64" spans="1:8" ht="15">
      <c r="A64" s="12" t="s">
        <v>7</v>
      </c>
      <c r="B64" s="8">
        <v>255</v>
      </c>
      <c r="C64" s="15"/>
      <c r="D64" s="15"/>
      <c r="E64" s="7">
        <f>SUM(E61:E63)</f>
        <v>0</v>
      </c>
      <c r="F64" s="7">
        <f>SUM(F61:F63)</f>
        <v>0</v>
      </c>
      <c r="G64" s="7">
        <f>SUM(G61:G63)</f>
        <v>0</v>
      </c>
      <c r="H64" s="27">
        <v>0</v>
      </c>
    </row>
    <row r="65" spans="1:8" ht="15">
      <c r="A65" s="10" t="s">
        <v>9</v>
      </c>
      <c r="B65" s="8">
        <v>256</v>
      </c>
      <c r="C65" s="8" t="s">
        <v>48</v>
      </c>
      <c r="D65" s="8">
        <v>211</v>
      </c>
      <c r="E65" s="6">
        <v>15200</v>
      </c>
      <c r="F65" s="6">
        <v>15200</v>
      </c>
      <c r="G65" s="6">
        <v>15200</v>
      </c>
      <c r="H65" s="27">
        <f t="shared" si="0"/>
        <v>1</v>
      </c>
    </row>
    <row r="66" spans="1:8" s="5" customFormat="1" ht="15">
      <c r="A66" s="11" t="s">
        <v>8</v>
      </c>
      <c r="B66" s="8">
        <v>257</v>
      </c>
      <c r="C66" s="8" t="s">
        <v>49</v>
      </c>
      <c r="D66" s="8">
        <v>213</v>
      </c>
      <c r="E66" s="6">
        <v>4600</v>
      </c>
      <c r="F66" s="6">
        <v>4600</v>
      </c>
      <c r="G66" s="6">
        <v>4600</v>
      </c>
      <c r="H66" s="27">
        <f t="shared" si="0"/>
        <v>1</v>
      </c>
    </row>
    <row r="67" spans="1:8" ht="15">
      <c r="A67" s="12" t="s">
        <v>7</v>
      </c>
      <c r="B67" s="8">
        <v>258</v>
      </c>
      <c r="C67" s="15"/>
      <c r="D67" s="15"/>
      <c r="E67" s="7">
        <f>SUM(E65:E66)</f>
        <v>19800</v>
      </c>
      <c r="F67" s="7">
        <f>SUM(F65:F66)</f>
        <v>19800</v>
      </c>
      <c r="G67" s="7">
        <f>SUM(G65:G66)</f>
        <v>19800</v>
      </c>
      <c r="H67" s="27">
        <f t="shared" si="0"/>
        <v>1</v>
      </c>
    </row>
    <row r="68" spans="1:8" ht="30">
      <c r="A68" s="11" t="s">
        <v>14</v>
      </c>
      <c r="B68" s="8">
        <v>259</v>
      </c>
      <c r="C68" s="8" t="s">
        <v>66</v>
      </c>
      <c r="D68" s="8">
        <v>340</v>
      </c>
      <c r="E68" s="6">
        <v>14499</v>
      </c>
      <c r="F68" s="6">
        <v>14499</v>
      </c>
      <c r="G68" s="6">
        <v>14499</v>
      </c>
      <c r="H68" s="27">
        <f t="shared" si="0"/>
        <v>1</v>
      </c>
    </row>
    <row r="69" spans="1:8" s="5" customFormat="1" ht="30">
      <c r="A69" s="11" t="s">
        <v>14</v>
      </c>
      <c r="B69" s="8">
        <v>260</v>
      </c>
      <c r="C69" s="8" t="s">
        <v>67</v>
      </c>
      <c r="D69" s="8">
        <v>340</v>
      </c>
      <c r="E69" s="6">
        <v>3000</v>
      </c>
      <c r="F69" s="6">
        <v>3000</v>
      </c>
      <c r="G69" s="6">
        <v>3000</v>
      </c>
      <c r="H69" s="27">
        <f t="shared" si="0"/>
        <v>1</v>
      </c>
    </row>
    <row r="70" spans="1:8" ht="15">
      <c r="A70" s="12" t="s">
        <v>7</v>
      </c>
      <c r="B70" s="8">
        <v>261</v>
      </c>
      <c r="C70" s="15"/>
      <c r="D70" s="15"/>
      <c r="E70" s="7">
        <f>SUM(E68:E69)</f>
        <v>17499</v>
      </c>
      <c r="F70" s="7">
        <f>SUM(F68:F69)</f>
        <v>17499</v>
      </c>
      <c r="G70" s="7">
        <f>SUM(G68:G69)</f>
        <v>17499</v>
      </c>
      <c r="H70" s="27">
        <f t="shared" si="0"/>
        <v>1</v>
      </c>
    </row>
    <row r="71" spans="1:8" ht="15">
      <c r="A71" s="11" t="s">
        <v>13</v>
      </c>
      <c r="B71" s="8">
        <v>262</v>
      </c>
      <c r="C71" s="8" t="s">
        <v>50</v>
      </c>
      <c r="D71" s="8">
        <v>226</v>
      </c>
      <c r="E71" s="6">
        <v>75000</v>
      </c>
      <c r="F71" s="6">
        <v>59008.65</v>
      </c>
      <c r="G71" s="6">
        <v>59008.65</v>
      </c>
      <c r="H71" s="27">
        <f aca="true" t="shared" si="1" ref="H71:H122">G71/E71</f>
        <v>0.786782</v>
      </c>
    </row>
    <row r="72" spans="1:8" s="5" customFormat="1" ht="30">
      <c r="A72" s="11" t="s">
        <v>14</v>
      </c>
      <c r="B72" s="8">
        <v>263</v>
      </c>
      <c r="C72" s="8" t="s">
        <v>50</v>
      </c>
      <c r="D72" s="8">
        <v>340</v>
      </c>
      <c r="E72" s="6">
        <v>5100</v>
      </c>
      <c r="F72" s="6">
        <v>5100</v>
      </c>
      <c r="G72" s="6">
        <v>5100</v>
      </c>
      <c r="H72" s="27">
        <f t="shared" si="1"/>
        <v>1</v>
      </c>
    </row>
    <row r="73" spans="1:8" s="5" customFormat="1" ht="15">
      <c r="A73" s="12" t="s">
        <v>7</v>
      </c>
      <c r="B73" s="8">
        <v>264</v>
      </c>
      <c r="C73" s="15"/>
      <c r="D73" s="15"/>
      <c r="E73" s="7">
        <f>SUM(E71:E72)</f>
        <v>80100</v>
      </c>
      <c r="F73" s="7">
        <f>SUM(F71:F72)</f>
        <v>64108.65</v>
      </c>
      <c r="G73" s="7">
        <f>SUM(G71:G72)</f>
        <v>64108.65</v>
      </c>
      <c r="H73" s="27">
        <f t="shared" si="1"/>
        <v>0.8003576779026217</v>
      </c>
    </row>
    <row r="74" spans="1:8" ht="15">
      <c r="A74" s="11" t="s">
        <v>13</v>
      </c>
      <c r="B74" s="8">
        <v>265</v>
      </c>
      <c r="C74" s="8" t="s">
        <v>68</v>
      </c>
      <c r="D74" s="8">
        <v>226</v>
      </c>
      <c r="E74" s="6">
        <v>15300</v>
      </c>
      <c r="F74" s="6">
        <v>12750</v>
      </c>
      <c r="G74" s="6">
        <v>12750</v>
      </c>
      <c r="H74" s="27">
        <f t="shared" si="1"/>
        <v>0.8333333333333334</v>
      </c>
    </row>
    <row r="75" spans="1:8" s="5" customFormat="1" ht="30">
      <c r="A75" s="11" t="s">
        <v>14</v>
      </c>
      <c r="B75" s="8">
        <v>266</v>
      </c>
      <c r="C75" s="8" t="s">
        <v>68</v>
      </c>
      <c r="D75" s="8">
        <v>340</v>
      </c>
      <c r="E75" s="6">
        <v>5000</v>
      </c>
      <c r="F75" s="6">
        <v>5000</v>
      </c>
      <c r="G75" s="6">
        <v>5000</v>
      </c>
      <c r="H75" s="27">
        <f t="shared" si="1"/>
        <v>1</v>
      </c>
    </row>
    <row r="76" spans="1:8" ht="15">
      <c r="A76" s="12" t="s">
        <v>7</v>
      </c>
      <c r="B76" s="8">
        <v>267</v>
      </c>
      <c r="C76" s="15"/>
      <c r="D76" s="15"/>
      <c r="E76" s="7">
        <f>E75+E74</f>
        <v>20300</v>
      </c>
      <c r="F76" s="7">
        <f>F75+F74</f>
        <v>17750</v>
      </c>
      <c r="G76" s="7">
        <f>G75+G74</f>
        <v>17750</v>
      </c>
      <c r="H76" s="27">
        <f t="shared" si="1"/>
        <v>0.874384236453202</v>
      </c>
    </row>
    <row r="77" spans="1:8" ht="15">
      <c r="A77" s="12" t="s">
        <v>7</v>
      </c>
      <c r="B77" s="8">
        <v>268</v>
      </c>
      <c r="C77" s="21" t="s">
        <v>69</v>
      </c>
      <c r="D77" s="15"/>
      <c r="E77" s="7">
        <f>E76+E73</f>
        <v>100400</v>
      </c>
      <c r="F77" s="7">
        <f>F76+F73</f>
        <v>81858.65</v>
      </c>
      <c r="G77" s="7">
        <f>G76+G73</f>
        <v>81858.65</v>
      </c>
      <c r="H77" s="27">
        <f t="shared" si="1"/>
        <v>0.8153251992031872</v>
      </c>
    </row>
    <row r="78" spans="1:8" ht="45">
      <c r="A78" s="11" t="s">
        <v>51</v>
      </c>
      <c r="B78" s="8">
        <v>269</v>
      </c>
      <c r="C78" s="8" t="s">
        <v>62</v>
      </c>
      <c r="D78" s="8">
        <v>225</v>
      </c>
      <c r="E78" s="6">
        <v>1984653.89</v>
      </c>
      <c r="F78" s="6">
        <v>0</v>
      </c>
      <c r="G78" s="6">
        <v>0</v>
      </c>
      <c r="H78" s="27">
        <f t="shared" si="1"/>
        <v>0</v>
      </c>
    </row>
    <row r="79" spans="1:8" ht="15">
      <c r="A79" s="12" t="s">
        <v>7</v>
      </c>
      <c r="B79" s="8">
        <v>270</v>
      </c>
      <c r="C79" s="21" t="s">
        <v>82</v>
      </c>
      <c r="D79" s="15"/>
      <c r="E79" s="7">
        <f>SUM(E78)</f>
        <v>1984653.89</v>
      </c>
      <c r="F79" s="7">
        <f>SUM(F78)</f>
        <v>0</v>
      </c>
      <c r="G79" s="7">
        <f>SUM(G78)</f>
        <v>0</v>
      </c>
      <c r="H79" s="27">
        <f t="shared" si="1"/>
        <v>0</v>
      </c>
    </row>
    <row r="80" spans="1:8" ht="15">
      <c r="A80" s="11" t="s">
        <v>10</v>
      </c>
      <c r="B80" s="8">
        <v>271</v>
      </c>
      <c r="C80" s="8" t="s">
        <v>52</v>
      </c>
      <c r="D80" s="8">
        <v>221</v>
      </c>
      <c r="E80" s="6">
        <v>109197.31</v>
      </c>
      <c r="F80" s="6">
        <v>95913.9</v>
      </c>
      <c r="G80" s="6">
        <v>95913.9</v>
      </c>
      <c r="H80" s="27">
        <f t="shared" si="1"/>
        <v>0.8783540546923729</v>
      </c>
    </row>
    <row r="81" spans="1:8" s="5" customFormat="1" ht="30">
      <c r="A81" s="11" t="s">
        <v>12</v>
      </c>
      <c r="B81" s="8">
        <v>272</v>
      </c>
      <c r="C81" s="8" t="s">
        <v>52</v>
      </c>
      <c r="D81" s="8">
        <v>225</v>
      </c>
      <c r="E81" s="6">
        <v>43518.4</v>
      </c>
      <c r="F81" s="6">
        <v>34013.8</v>
      </c>
      <c r="G81" s="6">
        <v>34013.8</v>
      </c>
      <c r="H81" s="27">
        <f t="shared" si="1"/>
        <v>0.781595830729071</v>
      </c>
    </row>
    <row r="82" spans="1:8" ht="15" hidden="1">
      <c r="A82" s="11" t="s">
        <v>13</v>
      </c>
      <c r="B82" s="8">
        <v>273</v>
      </c>
      <c r="C82" s="8" t="s">
        <v>52</v>
      </c>
      <c r="D82" s="8">
        <v>226</v>
      </c>
      <c r="E82" s="6">
        <v>173573.3</v>
      </c>
      <c r="F82" s="6">
        <v>128979</v>
      </c>
      <c r="G82" s="6">
        <v>128979</v>
      </c>
      <c r="H82" s="27">
        <f t="shared" si="1"/>
        <v>0.743080877070379</v>
      </c>
    </row>
    <row r="83" spans="1:8" ht="30" hidden="1">
      <c r="A83" s="11" t="s">
        <v>18</v>
      </c>
      <c r="B83" s="8">
        <v>274</v>
      </c>
      <c r="C83" s="8" t="s">
        <v>52</v>
      </c>
      <c r="D83" s="8">
        <v>310</v>
      </c>
      <c r="E83" s="6">
        <v>56800</v>
      </c>
      <c r="F83" s="6">
        <v>56800</v>
      </c>
      <c r="G83" s="6">
        <v>56800</v>
      </c>
      <c r="H83" s="27">
        <f t="shared" si="1"/>
        <v>1</v>
      </c>
    </row>
    <row r="84" spans="1:8" s="5" customFormat="1" ht="30" hidden="1">
      <c r="A84" s="11" t="s">
        <v>14</v>
      </c>
      <c r="B84" s="8">
        <v>275</v>
      </c>
      <c r="C84" s="8" t="s">
        <v>52</v>
      </c>
      <c r="D84" s="8">
        <v>340</v>
      </c>
      <c r="E84" s="6">
        <v>17600</v>
      </c>
      <c r="F84" s="6">
        <v>11750</v>
      </c>
      <c r="G84" s="6">
        <v>11750</v>
      </c>
      <c r="H84" s="27">
        <f t="shared" si="1"/>
        <v>0.6676136363636364</v>
      </c>
    </row>
    <row r="85" spans="1:8" ht="15">
      <c r="A85" s="12" t="s">
        <v>7</v>
      </c>
      <c r="B85" s="8">
        <v>276</v>
      </c>
      <c r="C85" s="15" t="s">
        <v>83</v>
      </c>
      <c r="D85" s="15"/>
      <c r="E85" s="7">
        <f>SUM(E80:E84)</f>
        <v>400689.01</v>
      </c>
      <c r="F85" s="7">
        <f>SUM(F80:F84)</f>
        <v>327456.7</v>
      </c>
      <c r="G85" s="7">
        <f>SUM(G80:G84)</f>
        <v>327456.7</v>
      </c>
      <c r="H85" s="27">
        <v>0</v>
      </c>
    </row>
    <row r="86" spans="1:8" s="5" customFormat="1" ht="30">
      <c r="A86" s="11" t="s">
        <v>12</v>
      </c>
      <c r="B86" s="8">
        <v>277</v>
      </c>
      <c r="C86" s="8" t="s">
        <v>21</v>
      </c>
      <c r="D86" s="8">
        <v>226</v>
      </c>
      <c r="E86" s="6">
        <v>0</v>
      </c>
      <c r="F86" s="6">
        <v>0</v>
      </c>
      <c r="G86" s="6">
        <v>0</v>
      </c>
      <c r="H86" s="27">
        <v>0</v>
      </c>
    </row>
    <row r="87" spans="1:8" ht="30">
      <c r="A87" s="11" t="s">
        <v>12</v>
      </c>
      <c r="B87" s="8">
        <v>278</v>
      </c>
      <c r="C87" s="8" t="s">
        <v>22</v>
      </c>
      <c r="D87" s="8">
        <v>226</v>
      </c>
      <c r="E87" s="6">
        <v>0</v>
      </c>
      <c r="F87" s="6">
        <v>0</v>
      </c>
      <c r="G87" s="6">
        <v>0</v>
      </c>
      <c r="H87" s="27">
        <v>0</v>
      </c>
    </row>
    <row r="88" spans="1:8" s="5" customFormat="1" ht="15">
      <c r="A88" s="12" t="s">
        <v>7</v>
      </c>
      <c r="B88" s="8">
        <v>279</v>
      </c>
      <c r="C88" s="15"/>
      <c r="D88" s="15"/>
      <c r="E88" s="7">
        <f>SUM(E86:E87)</f>
        <v>0</v>
      </c>
      <c r="F88" s="7">
        <f>SUM(F86:F87)</f>
        <v>0</v>
      </c>
      <c r="G88" s="7">
        <f>SUM(G86:G87)</f>
        <v>0</v>
      </c>
      <c r="H88" s="27">
        <v>0</v>
      </c>
    </row>
    <row r="89" spans="1:8" ht="30">
      <c r="A89" s="11" t="s">
        <v>12</v>
      </c>
      <c r="B89" s="8">
        <v>280</v>
      </c>
      <c r="C89" s="17" t="s">
        <v>59</v>
      </c>
      <c r="D89" s="8">
        <v>225</v>
      </c>
      <c r="E89" s="6">
        <v>62313.39</v>
      </c>
      <c r="F89" s="6">
        <v>51092.31</v>
      </c>
      <c r="G89" s="6">
        <v>51092.31</v>
      </c>
      <c r="H89" s="27">
        <f t="shared" si="1"/>
        <v>0.81992505944549</v>
      </c>
    </row>
    <row r="90" spans="1:8" ht="15">
      <c r="A90" s="12" t="s">
        <v>7</v>
      </c>
      <c r="B90" s="8">
        <v>281</v>
      </c>
      <c r="C90" s="15" t="s">
        <v>84</v>
      </c>
      <c r="D90" s="15"/>
      <c r="E90" s="7">
        <f>SUM(E89)</f>
        <v>62313.39</v>
      </c>
      <c r="F90" s="7">
        <f>SUM(F89)</f>
        <v>51092.31</v>
      </c>
      <c r="G90" s="7">
        <f>SUM(G89)</f>
        <v>51092.31</v>
      </c>
      <c r="H90" s="27">
        <f t="shared" si="1"/>
        <v>0.81992505944549</v>
      </c>
    </row>
    <row r="91" spans="1:8" ht="30">
      <c r="A91" s="11" t="s">
        <v>18</v>
      </c>
      <c r="B91" s="8">
        <v>282</v>
      </c>
      <c r="C91" s="17" t="s">
        <v>70</v>
      </c>
      <c r="D91" s="8">
        <v>310</v>
      </c>
      <c r="E91" s="6">
        <v>273600</v>
      </c>
      <c r="F91" s="6">
        <v>273600</v>
      </c>
      <c r="G91" s="6">
        <v>273600</v>
      </c>
      <c r="H91" s="27">
        <f t="shared" si="1"/>
        <v>1</v>
      </c>
    </row>
    <row r="92" spans="1:8" ht="15">
      <c r="A92" s="12" t="s">
        <v>7</v>
      </c>
      <c r="B92" s="8">
        <v>283</v>
      </c>
      <c r="C92" s="15" t="s">
        <v>85</v>
      </c>
      <c r="D92" s="15"/>
      <c r="E92" s="7">
        <f>SUM(E91)</f>
        <v>273600</v>
      </c>
      <c r="F92" s="7">
        <f>SUM(F91)</f>
        <v>273600</v>
      </c>
      <c r="G92" s="7">
        <f>SUM(G91)</f>
        <v>273600</v>
      </c>
      <c r="H92" s="27">
        <f t="shared" si="1"/>
        <v>1</v>
      </c>
    </row>
    <row r="93" spans="1:8" ht="15">
      <c r="A93" s="11" t="s">
        <v>11</v>
      </c>
      <c r="B93" s="8">
        <v>284</v>
      </c>
      <c r="C93" s="17" t="s">
        <v>53</v>
      </c>
      <c r="D93" s="8">
        <v>223</v>
      </c>
      <c r="E93" s="6">
        <v>260000</v>
      </c>
      <c r="F93" s="6">
        <v>132562.88</v>
      </c>
      <c r="G93" s="6">
        <v>132562.88</v>
      </c>
      <c r="H93" s="27">
        <f t="shared" si="1"/>
        <v>0.5098572307692308</v>
      </c>
    </row>
    <row r="94" spans="1:8" ht="30">
      <c r="A94" s="11" t="s">
        <v>12</v>
      </c>
      <c r="B94" s="8">
        <v>285</v>
      </c>
      <c r="C94" s="17" t="s">
        <v>53</v>
      </c>
      <c r="D94" s="8">
        <v>225</v>
      </c>
      <c r="E94" s="6">
        <v>23436</v>
      </c>
      <c r="F94" s="6">
        <v>15624</v>
      </c>
      <c r="G94" s="6">
        <v>15624</v>
      </c>
      <c r="H94" s="27">
        <f t="shared" si="1"/>
        <v>0.6666666666666666</v>
      </c>
    </row>
    <row r="95" spans="1:8" ht="30">
      <c r="A95" s="11" t="s">
        <v>12</v>
      </c>
      <c r="B95" s="8">
        <v>286</v>
      </c>
      <c r="C95" s="17" t="s">
        <v>53</v>
      </c>
      <c r="D95" s="8">
        <v>225</v>
      </c>
      <c r="E95" s="6">
        <v>43827.89</v>
      </c>
      <c r="F95" s="6">
        <v>43827.89</v>
      </c>
      <c r="G95" s="6">
        <v>43827.89</v>
      </c>
      <c r="H95" s="27">
        <f t="shared" si="1"/>
        <v>1</v>
      </c>
    </row>
    <row r="96" spans="1:8" ht="30">
      <c r="A96" s="11" t="s">
        <v>12</v>
      </c>
      <c r="B96" s="8">
        <v>287</v>
      </c>
      <c r="C96" s="17" t="s">
        <v>53</v>
      </c>
      <c r="D96" s="8">
        <v>225</v>
      </c>
      <c r="E96" s="6">
        <v>37414.27</v>
      </c>
      <c r="F96" s="6">
        <v>37414.27</v>
      </c>
      <c r="G96" s="6">
        <v>37414.27</v>
      </c>
      <c r="H96" s="27">
        <f t="shared" si="1"/>
        <v>1</v>
      </c>
    </row>
    <row r="97" spans="1:8" ht="15">
      <c r="A97" s="11" t="s">
        <v>13</v>
      </c>
      <c r="B97" s="8">
        <v>288</v>
      </c>
      <c r="C97" s="17" t="s">
        <v>53</v>
      </c>
      <c r="D97" s="8">
        <v>225</v>
      </c>
      <c r="E97" s="6">
        <v>486751.07</v>
      </c>
      <c r="F97" s="6">
        <v>431397.04</v>
      </c>
      <c r="G97" s="6">
        <v>431397.04</v>
      </c>
      <c r="H97" s="27">
        <f t="shared" si="1"/>
        <v>0.8862785653455265</v>
      </c>
    </row>
    <row r="98" spans="1:8" ht="15">
      <c r="A98" s="11" t="s">
        <v>13</v>
      </c>
      <c r="B98" s="8">
        <v>289</v>
      </c>
      <c r="C98" s="17" t="s">
        <v>53</v>
      </c>
      <c r="D98" s="8">
        <v>226</v>
      </c>
      <c r="E98" s="6">
        <v>90865.55</v>
      </c>
      <c r="F98" s="6">
        <v>90865.55</v>
      </c>
      <c r="G98" s="6">
        <v>90865.55</v>
      </c>
      <c r="H98" s="27">
        <f t="shared" si="1"/>
        <v>1</v>
      </c>
    </row>
    <row r="99" spans="1:8" ht="15">
      <c r="A99" s="11" t="s">
        <v>13</v>
      </c>
      <c r="B99" s="8">
        <v>290</v>
      </c>
      <c r="C99" s="17" t="s">
        <v>53</v>
      </c>
      <c r="D99" s="8">
        <v>226</v>
      </c>
      <c r="E99" s="18">
        <v>99803</v>
      </c>
      <c r="F99" s="6">
        <v>0</v>
      </c>
      <c r="G99" s="6">
        <v>0</v>
      </c>
      <c r="H99" s="27">
        <f t="shared" si="1"/>
        <v>0</v>
      </c>
    </row>
    <row r="100" spans="1:8" ht="15">
      <c r="A100" s="11" t="s">
        <v>13</v>
      </c>
      <c r="B100" s="8">
        <v>291</v>
      </c>
      <c r="C100" s="17" t="s">
        <v>53</v>
      </c>
      <c r="D100" s="8">
        <v>226</v>
      </c>
      <c r="E100" s="18">
        <v>370000</v>
      </c>
      <c r="F100" s="6">
        <v>370000</v>
      </c>
      <c r="G100" s="6">
        <v>370000</v>
      </c>
      <c r="H100" s="27">
        <f t="shared" si="1"/>
        <v>1</v>
      </c>
    </row>
    <row r="101" spans="1:8" ht="30">
      <c r="A101" s="11" t="s">
        <v>18</v>
      </c>
      <c r="B101" s="8">
        <v>292</v>
      </c>
      <c r="C101" s="17" t="s">
        <v>53</v>
      </c>
      <c r="D101" s="8">
        <v>310</v>
      </c>
      <c r="E101" s="18">
        <v>98000</v>
      </c>
      <c r="F101" s="6">
        <v>98000</v>
      </c>
      <c r="G101" s="6">
        <v>98000</v>
      </c>
      <c r="H101" s="27">
        <f t="shared" si="1"/>
        <v>1</v>
      </c>
    </row>
    <row r="102" spans="1:8" ht="30">
      <c r="A102" s="11" t="s">
        <v>14</v>
      </c>
      <c r="B102" s="8">
        <v>293</v>
      </c>
      <c r="C102" s="17" t="s">
        <v>53</v>
      </c>
      <c r="D102" s="8">
        <v>340</v>
      </c>
      <c r="E102" s="18">
        <v>50000</v>
      </c>
      <c r="F102" s="6">
        <v>50000</v>
      </c>
      <c r="G102" s="6">
        <v>50000</v>
      </c>
      <c r="H102" s="27">
        <f t="shared" si="1"/>
        <v>1</v>
      </c>
    </row>
    <row r="103" spans="1:8" s="5" customFormat="1" ht="15">
      <c r="A103" s="13" t="s">
        <v>7</v>
      </c>
      <c r="B103" s="15">
        <v>294</v>
      </c>
      <c r="C103" s="15" t="s">
        <v>85</v>
      </c>
      <c r="D103" s="15"/>
      <c r="E103" s="7">
        <f>SUM(E93:E102)</f>
        <v>1560097.78</v>
      </c>
      <c r="F103" s="7">
        <f>SUM(F93:F102)</f>
        <v>1269691.63</v>
      </c>
      <c r="G103" s="7">
        <f>SUM(G93:G102)</f>
        <v>1269691.63</v>
      </c>
      <c r="H103" s="27">
        <f t="shared" si="1"/>
        <v>0.813853879081861</v>
      </c>
    </row>
    <row r="104" spans="1:8" ht="30">
      <c r="A104" s="10" t="s">
        <v>76</v>
      </c>
      <c r="B104" s="8">
        <v>295</v>
      </c>
      <c r="C104" s="17" t="s">
        <v>78</v>
      </c>
      <c r="D104" s="8">
        <v>241</v>
      </c>
      <c r="E104" s="6">
        <v>338635.34</v>
      </c>
      <c r="F104" s="6">
        <v>332525.6</v>
      </c>
      <c r="G104" s="6">
        <v>332525.6</v>
      </c>
      <c r="H104" s="27">
        <f t="shared" si="1"/>
        <v>0.9819577602266791</v>
      </c>
    </row>
    <row r="105" spans="1:8" s="5" customFormat="1" ht="15">
      <c r="A105" s="10" t="s">
        <v>77</v>
      </c>
      <c r="B105" s="8">
        <v>296</v>
      </c>
      <c r="C105" s="17" t="s">
        <v>79</v>
      </c>
      <c r="D105" s="8">
        <v>241</v>
      </c>
      <c r="E105" s="6">
        <v>23162.93</v>
      </c>
      <c r="F105" s="6">
        <v>23162.93</v>
      </c>
      <c r="G105" s="6">
        <v>23162.93</v>
      </c>
      <c r="H105" s="27">
        <f t="shared" si="1"/>
        <v>1</v>
      </c>
    </row>
    <row r="106" spans="1:8" ht="15">
      <c r="A106" s="10" t="s">
        <v>77</v>
      </c>
      <c r="B106" s="8">
        <v>297</v>
      </c>
      <c r="C106" s="17" t="s">
        <v>79</v>
      </c>
      <c r="D106" s="8">
        <v>241</v>
      </c>
      <c r="E106" s="6">
        <v>100000</v>
      </c>
      <c r="F106" s="6">
        <v>100000</v>
      </c>
      <c r="G106" s="6">
        <v>100000</v>
      </c>
      <c r="H106" s="27">
        <f t="shared" si="1"/>
        <v>1</v>
      </c>
    </row>
    <row r="107" spans="1:8" s="5" customFormat="1" ht="15">
      <c r="A107" s="23"/>
      <c r="B107" s="8">
        <v>298</v>
      </c>
      <c r="C107" s="19" t="s">
        <v>86</v>
      </c>
      <c r="D107" s="15"/>
      <c r="E107" s="7">
        <f>SUM(E104:E106)</f>
        <v>461798.27</v>
      </c>
      <c r="F107" s="7">
        <f>SUM(F104:F106)</f>
        <v>455688.52999999997</v>
      </c>
      <c r="G107" s="7">
        <f>SUM(G104:G106)</f>
        <v>455688.52999999997</v>
      </c>
      <c r="H107" s="27">
        <f t="shared" si="1"/>
        <v>0.9867696775910398</v>
      </c>
    </row>
    <row r="108" spans="1:8" ht="30" hidden="1">
      <c r="A108" s="10" t="s">
        <v>76</v>
      </c>
      <c r="B108" s="8">
        <v>299</v>
      </c>
      <c r="C108" s="17" t="s">
        <v>80</v>
      </c>
      <c r="D108" s="8">
        <v>241</v>
      </c>
      <c r="E108" s="6">
        <v>1115873.15</v>
      </c>
      <c r="F108" s="6">
        <v>682766.06</v>
      </c>
      <c r="G108" s="6">
        <v>682766.06</v>
      </c>
      <c r="H108" s="27">
        <f t="shared" si="1"/>
        <v>0.6118670925991903</v>
      </c>
    </row>
    <row r="109" spans="1:8" ht="15" hidden="1">
      <c r="A109" s="23"/>
      <c r="B109" s="8">
        <v>300</v>
      </c>
      <c r="C109" s="19" t="s">
        <v>86</v>
      </c>
      <c r="D109" s="15"/>
      <c r="E109" s="7">
        <f>E108</f>
        <v>1115873.15</v>
      </c>
      <c r="F109" s="7">
        <f>F108</f>
        <v>682766.06</v>
      </c>
      <c r="G109" s="7">
        <f>G108</f>
        <v>682766.06</v>
      </c>
      <c r="H109" s="27">
        <f t="shared" si="1"/>
        <v>0.6118670925991903</v>
      </c>
    </row>
    <row r="110" spans="1:8" s="5" customFormat="1" ht="30">
      <c r="A110" s="10" t="s">
        <v>76</v>
      </c>
      <c r="B110" s="8">
        <v>301</v>
      </c>
      <c r="C110" s="17" t="s">
        <v>81</v>
      </c>
      <c r="D110" s="8">
        <v>241</v>
      </c>
      <c r="E110" s="6">
        <v>10307.67</v>
      </c>
      <c r="F110" s="6">
        <v>0</v>
      </c>
      <c r="G110" s="6">
        <v>0</v>
      </c>
      <c r="H110" s="27">
        <f t="shared" si="1"/>
        <v>0</v>
      </c>
    </row>
    <row r="111" spans="1:8" ht="15">
      <c r="A111" s="24"/>
      <c r="B111" s="8">
        <v>302</v>
      </c>
      <c r="C111" s="19" t="s">
        <v>86</v>
      </c>
      <c r="D111" s="15"/>
      <c r="E111" s="7">
        <f>E110</f>
        <v>10307.67</v>
      </c>
      <c r="F111" s="7">
        <f>F110</f>
        <v>0</v>
      </c>
      <c r="G111" s="7">
        <f>G110</f>
        <v>0</v>
      </c>
      <c r="H111" s="27">
        <v>0</v>
      </c>
    </row>
    <row r="112" spans="1:8" ht="15">
      <c r="A112" s="10" t="s">
        <v>9</v>
      </c>
      <c r="B112" s="8">
        <v>303</v>
      </c>
      <c r="C112" s="17" t="s">
        <v>25</v>
      </c>
      <c r="D112" s="8">
        <v>241</v>
      </c>
      <c r="E112" s="6"/>
      <c r="F112" s="6"/>
      <c r="G112" s="6"/>
      <c r="H112" s="27">
        <v>0</v>
      </c>
    </row>
    <row r="113" spans="1:8" s="5" customFormat="1" ht="15">
      <c r="A113" s="11" t="s">
        <v>8</v>
      </c>
      <c r="B113" s="8">
        <v>304</v>
      </c>
      <c r="C113" s="17" t="s">
        <v>24</v>
      </c>
      <c r="D113" s="8">
        <v>241</v>
      </c>
      <c r="E113" s="6"/>
      <c r="F113" s="6"/>
      <c r="G113" s="6"/>
      <c r="H113" s="27">
        <v>0</v>
      </c>
    </row>
    <row r="114" spans="1:8" ht="30">
      <c r="A114" s="22" t="s">
        <v>75</v>
      </c>
      <c r="B114" s="8">
        <v>305</v>
      </c>
      <c r="C114" s="15" t="s">
        <v>86</v>
      </c>
      <c r="D114" s="15">
        <v>241</v>
      </c>
      <c r="E114" s="7">
        <f>E111+E109+E107</f>
        <v>1587979.0899999999</v>
      </c>
      <c r="F114" s="7">
        <f>F111+F109+F107</f>
        <v>1138454.59</v>
      </c>
      <c r="G114" s="7">
        <f>G111+G109+G107</f>
        <v>1138454.59</v>
      </c>
      <c r="H114" s="27">
        <v>0</v>
      </c>
    </row>
    <row r="115" spans="1:8" s="5" customFormat="1" ht="30">
      <c r="A115" s="11" t="s">
        <v>56</v>
      </c>
      <c r="B115" s="8">
        <v>306</v>
      </c>
      <c r="C115" s="17" t="s">
        <v>54</v>
      </c>
      <c r="D115" s="8">
        <v>262</v>
      </c>
      <c r="E115" s="6">
        <v>0</v>
      </c>
      <c r="F115" s="6">
        <v>0</v>
      </c>
      <c r="G115" s="6">
        <v>0</v>
      </c>
      <c r="H115" s="27">
        <v>0</v>
      </c>
    </row>
    <row r="116" spans="1:8" ht="60">
      <c r="A116" s="11" t="s">
        <v>57</v>
      </c>
      <c r="B116" s="8">
        <v>307</v>
      </c>
      <c r="C116" s="17" t="s">
        <v>55</v>
      </c>
      <c r="D116" s="8">
        <v>263</v>
      </c>
      <c r="E116" s="6">
        <v>78800</v>
      </c>
      <c r="F116" s="6">
        <v>50000</v>
      </c>
      <c r="G116" s="6">
        <v>50000</v>
      </c>
      <c r="H116" s="27">
        <f t="shared" si="1"/>
        <v>0.6345177664974619</v>
      </c>
    </row>
    <row r="117" spans="1:8" ht="15">
      <c r="A117" s="13" t="s">
        <v>7</v>
      </c>
      <c r="B117" s="8">
        <v>308</v>
      </c>
      <c r="C117" s="15" t="s">
        <v>87</v>
      </c>
      <c r="D117" s="15"/>
      <c r="E117" s="7">
        <f>SUM(E115:E116)</f>
        <v>78800</v>
      </c>
      <c r="F117" s="7">
        <f>SUM(F115:F116)</f>
        <v>50000</v>
      </c>
      <c r="G117" s="7">
        <f>SUM(G115:G116)</f>
        <v>50000</v>
      </c>
      <c r="H117" s="27">
        <f t="shared" si="1"/>
        <v>0.6345177664974619</v>
      </c>
    </row>
    <row r="118" spans="1:8" s="5" customFormat="1" ht="30">
      <c r="A118" s="11" t="s">
        <v>19</v>
      </c>
      <c r="B118" s="8">
        <v>309</v>
      </c>
      <c r="C118" s="17" t="s">
        <v>58</v>
      </c>
      <c r="D118" s="8">
        <v>262</v>
      </c>
      <c r="E118" s="6">
        <v>9100</v>
      </c>
      <c r="F118" s="6">
        <v>0</v>
      </c>
      <c r="G118" s="6">
        <v>0</v>
      </c>
      <c r="H118" s="27">
        <f t="shared" si="1"/>
        <v>0</v>
      </c>
    </row>
    <row r="119" spans="1:8" ht="15">
      <c r="A119" s="13" t="s">
        <v>7</v>
      </c>
      <c r="B119" s="8">
        <v>310</v>
      </c>
      <c r="C119" s="15"/>
      <c r="D119" s="15"/>
      <c r="E119" s="7">
        <f>SUM(E118:E118)</f>
        <v>9100</v>
      </c>
      <c r="F119" s="7">
        <f>SUM(F118:F118)</f>
        <v>0</v>
      </c>
      <c r="G119" s="7">
        <f>SUM(G118:G118)</f>
        <v>0</v>
      </c>
      <c r="H119" s="27">
        <f t="shared" si="1"/>
        <v>0</v>
      </c>
    </row>
    <row r="120" spans="1:8" ht="15">
      <c r="A120" s="11" t="s">
        <v>3</v>
      </c>
      <c r="B120" s="8">
        <v>311</v>
      </c>
      <c r="C120" s="8" t="s">
        <v>71</v>
      </c>
      <c r="D120" s="8">
        <v>296</v>
      </c>
      <c r="E120" s="6">
        <v>120200</v>
      </c>
      <c r="F120" s="6">
        <v>93685.46</v>
      </c>
      <c r="G120" s="6">
        <v>93685.46</v>
      </c>
      <c r="H120" s="27">
        <f t="shared" si="1"/>
        <v>0.7794131447587355</v>
      </c>
    </row>
    <row r="121" spans="1:8" ht="15">
      <c r="A121" s="11" t="s">
        <v>3</v>
      </c>
      <c r="B121" s="8">
        <v>312</v>
      </c>
      <c r="C121" s="8" t="s">
        <v>72</v>
      </c>
      <c r="D121" s="8">
        <v>296</v>
      </c>
      <c r="E121" s="6">
        <v>60000</v>
      </c>
      <c r="F121" s="6">
        <v>60000</v>
      </c>
      <c r="G121" s="6">
        <v>60000</v>
      </c>
      <c r="H121" s="27">
        <f t="shared" si="1"/>
        <v>1</v>
      </c>
    </row>
    <row r="122" spans="1:8" ht="30">
      <c r="A122" s="22" t="s">
        <v>74</v>
      </c>
      <c r="B122" s="8">
        <v>313</v>
      </c>
      <c r="C122" s="15" t="s">
        <v>88</v>
      </c>
      <c r="D122" s="15"/>
      <c r="E122" s="7">
        <f>SUM(E120:E121)</f>
        <v>180200</v>
      </c>
      <c r="F122" s="7">
        <f>SUM(F120:F121)</f>
        <v>153685.46000000002</v>
      </c>
      <c r="G122" s="7">
        <f>SUM(G120:G121)</f>
        <v>153685.46000000002</v>
      </c>
      <c r="H122" s="27">
        <f t="shared" si="1"/>
        <v>0.852860488346282</v>
      </c>
    </row>
  </sheetData>
  <sheetProtection/>
  <mergeCells count="8">
    <mergeCell ref="A1:G1"/>
    <mergeCell ref="G2:H2"/>
    <mergeCell ref="A2:A3"/>
    <mergeCell ref="B2:B3"/>
    <mergeCell ref="C2:C3"/>
    <mergeCell ref="E2:E3"/>
    <mergeCell ref="F2:F3"/>
    <mergeCell ref="D2:D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2018-06-04T06:27:47Z</cp:lastPrinted>
  <dcterms:created xsi:type="dcterms:W3CDTF">2005-09-08T10:59:43Z</dcterms:created>
  <dcterms:modified xsi:type="dcterms:W3CDTF">2018-12-24T07:08:53Z</dcterms:modified>
  <cp:category/>
  <cp:version/>
  <cp:contentType/>
  <cp:contentStatus/>
</cp:coreProperties>
</file>